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A19" i="24" l="1"/>
  <c r="I17" i="182"/>
  <c r="I16" i="182"/>
  <c r="F15" i="182"/>
  <c r="I15" i="182" s="1"/>
  <c r="F15" i="180" l="1"/>
  <c r="I18" i="176"/>
  <c r="I28" i="181"/>
  <c r="I24" i="181"/>
  <c r="I18" i="181"/>
  <c r="I14" i="181"/>
  <c r="I24" i="131"/>
  <c r="I28" i="131"/>
  <c r="I18" i="131"/>
  <c r="I14" i="13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D13" i="24" l="1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<sst xmlns="http://schemas.openxmlformats.org/spreadsheetml/2006/main" count="294" uniqueCount="86">
  <si>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</si>
  <si>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</si>
  <si>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</si>
  <si>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</si>
  <si>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</si>
  <si>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</si>
  <si>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</si>
  <si>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</si>
  <si>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</si>
  <si>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</si>
  <si>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</si>
  <si>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</si>
  <si>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</si>
  <si>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</si>
  <si>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</si>
  <si>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ACERO DE REFUERZO</t>
  </si>
  <si>
    <t>kg</t>
  </si>
  <si>
    <t>m3</t>
  </si>
  <si>
    <t>m2</t>
  </si>
  <si>
    <t>ESTIMACIÓN DE COSTOS REPRESENTATIVOS DE INVERSIÓN PARA PROYECTOS DE TRANSMISIÓN EN AMÉRICA CENTRAL</t>
  </si>
  <si>
    <t>CONCRETO F´C=250 KG/CM2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</si>
  <si>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</si>
  <si>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</si>
  <si>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</si>
  <si>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</si>
  <si>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</si>
  <si>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</si>
  <si>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</si>
  <si>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</si>
  <si>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</si>
  <si>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</si>
  <si>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</si>
  <si>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</si>
  <si>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</si>
  <si>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</si>
  <si>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</si>
  <si>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</si>
  <si>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</si>
  <si>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</si>
  <si>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</si>
  <si>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</si>
  <si>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</si>
  <si>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</si>
  <si>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</si>
  <si>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</si>
  <si>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</si>
  <si>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</si>
  <si>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</si>
  <si>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</si>
  <si>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</si>
  <si>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</si>
  <si>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</si>
  <si>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</si>
  <si>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</si>
  <si>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Trorres suspensión y remate deflexión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</si>
  <si>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</si>
  <si>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</si>
  <si>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</si>
  <si>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</si>
  <si>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</si>
  <si>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</si>
  <si>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</si>
  <si>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NUMERO</t>
  </si>
  <si>
    <t>PATAS</t>
  </si>
  <si>
    <t>CIMBRA</t>
  </si>
  <si>
    <t>Cable ACSR 1113</t>
  </si>
  <si>
    <t>115 kV - 1C - 1km - ACSR 1113 1 C/F Torre de acero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</si>
  <si>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</si>
  <si>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</si>
  <si>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</si>
  <si>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</si>
  <si>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</si>
  <si>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</si>
  <si>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</si>
  <si>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</si>
  <si>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1.a.6</t>
  </si>
  <si>
    <t>138 kV - 1C - 1km - ACSR 1113 1 C/F Torre de acero</t>
  </si>
  <si>
    <t>Conjunto de Suspensión 1 conductor/fase</t>
  </si>
  <si>
    <t>Conjunto de Tensión 1 conductor/fase</t>
  </si>
  <si>
    <t>Suministro, tendido y tensionado de cable conductor ACSR 1113 1 C/F</t>
  </si>
  <si>
    <t xml:space="preserve">Cimentación de torre de acero suspensión 1 circuito </t>
  </si>
  <si>
    <t xml:space="preserve">Cimentación de torre de acero deflexión 1 circuito </t>
  </si>
  <si>
    <t>TORRE SUSPENSION</t>
  </si>
  <si>
    <t>TORRE DEFLEXIÓN</t>
  </si>
  <si>
    <t xml:space="preserve">CIMENTACIÓN TORRE 138 kV 1C DEFLEXIÓN </t>
  </si>
  <si>
    <t xml:space="preserve">CIMENTACIÓN TORRE 138 kV 1C SUSPENSIÓN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</si>
</sst>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3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0" fontId="3" fillId="0" borderId="36" xfId="0" applyFont="1" applyFill="1" applyBorder="1" applyAlignment="1">
      <alignment vertical="center"/>
    </xf>
    <xf numFmtId="43" fontId="3" fillId="0" borderId="36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1152526</xdr:colOff>
      <xdr:row>14</xdr:row>
      <xdr:rowOff>47625</xdr:rowOff>
    </xdr:from>
    <xdr:to>
      <xdr:col>12</xdr:col>
      <xdr:colOff>695326</xdr:colOff>
      <xdr:row>34</xdr:row>
      <xdr:rowOff>104775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96" r="50385" b="24729"/>
        <a:stretch/>
      </xdr:blipFill>
      <xdr:spPr bwMode="auto">
        <a:xfrm>
          <a:off x="7000876" y="3486150"/>
          <a:ext cx="2381250" cy="397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1152526</xdr:colOff>
      <xdr:row>14</xdr:row>
      <xdr:rowOff>47625</xdr:rowOff>
    </xdr:from>
    <xdr:to>
      <xdr:col>12</xdr:col>
      <xdr:colOff>695326</xdr:colOff>
      <xdr:row>34</xdr:row>
      <xdr:rowOff>104775</xdr:rowOff>
    </xdr:to>
    <xdr:pic>
      <xdr:nvPicPr>
        <xdr:cNvPr id="102" name="Imagen 1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96" r="50385" b="24729"/>
        <a:stretch/>
      </xdr:blipFill>
      <xdr:spPr bwMode="auto">
        <a:xfrm>
          <a:off x="7000876" y="3486150"/>
          <a:ext cx="2381250" cy="397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1419765</xdr:colOff>
      <xdr:row>11</xdr:row>
      <xdr:rowOff>71886</xdr:rowOff>
    </xdr:from>
    <xdr:to>
      <xdr:col>12</xdr:col>
      <xdr:colOff>143775</xdr:colOff>
      <xdr:row>35</xdr:row>
      <xdr:rowOff>35943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33292" t="25791" r="54689" b="7722"/>
        <a:stretch/>
      </xdr:blipFill>
      <xdr:spPr>
        <a:xfrm>
          <a:off x="7269553" y="2929386"/>
          <a:ext cx="1563538" cy="46097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1200150</xdr:colOff>
      <xdr:row>11</xdr:row>
      <xdr:rowOff>190501</xdr:rowOff>
    </xdr:from>
    <xdr:to>
      <xdr:col>11</xdr:col>
      <xdr:colOff>823524</xdr:colOff>
      <xdr:row>37</xdr:row>
      <xdr:rowOff>171451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5040" t="32421" r="66614" b="13726"/>
        <a:stretch/>
      </xdr:blipFill>
      <xdr:spPr>
        <a:xfrm>
          <a:off x="7048500" y="3048001"/>
          <a:ext cx="1490274" cy="5124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tabSelected="1"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19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">
        <v>66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73</v>
      </c>
      <c r="D6" s="149"/>
      <c r="E6" s="36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3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85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45</v>
      </c>
      <c r="C12" s="173"/>
      <c r="D12" s="96" t="s">
        <v>62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118" t="s">
        <v>63</v>
      </c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 t="s">
        <v>13</v>
      </c>
      <c r="C14" s="177"/>
      <c r="D14" s="117">
        <v>4</v>
      </c>
      <c r="E14" s="74">
        <v>2.29</v>
      </c>
      <c r="F14" s="14"/>
      <c r="G14" s="14"/>
      <c r="H14" s="14"/>
      <c r="I14" s="42">
        <f>D14*E14</f>
        <v>9.16</v>
      </c>
      <c r="J14" s="44" t="s">
        <v>17</v>
      </c>
      <c r="K14" s="12"/>
      <c r="L14" s="12"/>
      <c r="M14" s="13"/>
    </row>
    <row r="15" spans="2:13" ht="15" customHeight="1" x14ac:dyDescent="0.25">
      <c r="B15" s="178"/>
      <c r="C15" s="179"/>
      <c r="D15" s="129"/>
      <c r="E15" s="13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8"/>
      <c r="C16" s="179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20</v>
      </c>
      <c r="C18" s="41"/>
      <c r="D18" s="98">
        <v>4</v>
      </c>
      <c r="E18" s="99">
        <v>2.48</v>
      </c>
      <c r="F18" s="14"/>
      <c r="G18" s="14"/>
      <c r="H18" s="14"/>
      <c r="I18" s="42">
        <f>D18*E18</f>
        <v>9.92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182"/>
      <c r="E20" s="183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8"/>
      <c r="C22" s="179"/>
      <c r="D22" s="129"/>
      <c r="E22" s="130"/>
      <c r="F22" s="129"/>
      <c r="G22" s="130"/>
      <c r="H22" s="129"/>
      <c r="I22" s="130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4"/>
      <c r="C23" s="185"/>
      <c r="D23" s="129"/>
      <c r="E23" s="130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8" t="s">
        <v>15</v>
      </c>
      <c r="C24" s="179"/>
      <c r="D24" s="119">
        <v>4</v>
      </c>
      <c r="E24" s="120">
        <v>271</v>
      </c>
      <c r="F24" s="14"/>
      <c r="G24" s="14"/>
      <c r="H24" s="14"/>
      <c r="I24" s="42">
        <f>D24*E24</f>
        <v>1084</v>
      </c>
      <c r="J24" s="44" t="s">
        <v>16</v>
      </c>
      <c r="K24" s="12"/>
      <c r="L24" s="12"/>
      <c r="M24" s="13"/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 t="s">
        <v>64</v>
      </c>
      <c r="C28" s="188"/>
      <c r="D28" s="119">
        <v>4</v>
      </c>
      <c r="E28" s="120">
        <v>0.85</v>
      </c>
      <c r="F28" s="45"/>
      <c r="G28" s="14"/>
      <c r="H28" s="14"/>
      <c r="I28" s="42">
        <f>D28*E28</f>
        <v>3.4</v>
      </c>
      <c r="J28" s="44" t="s">
        <v>18</v>
      </c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213" t="s">
        <v>70</v>
      </c>
      <c r="C41" s="214"/>
      <c r="D41" s="214"/>
      <c r="E41" s="215"/>
      <c r="F41" s="216" t="s">
        <v>71</v>
      </c>
      <c r="G41" s="217"/>
      <c r="H41" s="217"/>
      <c r="I41" s="217"/>
      <c r="J41" s="218"/>
      <c r="K41" s="219" t="s">
        <v>72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2"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7:C37"/>
    <mergeCell ref="D37:E37"/>
    <mergeCell ref="B38:C38"/>
    <mergeCell ref="D38:E38"/>
    <mergeCell ref="G38:H38"/>
    <mergeCell ref="B34:C34"/>
    <mergeCell ref="D34:E34"/>
    <mergeCell ref="B35:C35"/>
    <mergeCell ref="D35:E35"/>
    <mergeCell ref="B36:C36"/>
    <mergeCell ref="D36:E36"/>
    <mergeCell ref="B31:C31"/>
    <mergeCell ref="D31:E31"/>
    <mergeCell ref="B32:C32"/>
    <mergeCell ref="D32:E32"/>
    <mergeCell ref="B33:C33"/>
    <mergeCell ref="D33:E33"/>
    <mergeCell ref="B28:C28"/>
    <mergeCell ref="B29:C29"/>
    <mergeCell ref="D29:E29"/>
    <mergeCell ref="B30:C30"/>
    <mergeCell ref="D30:E30"/>
    <mergeCell ref="B25:C25"/>
    <mergeCell ref="D25:E25"/>
    <mergeCell ref="B26:C26"/>
    <mergeCell ref="D26:E26"/>
    <mergeCell ref="B27:C27"/>
    <mergeCell ref="B22:C22"/>
    <mergeCell ref="D22:E22"/>
    <mergeCell ref="B23:C23"/>
    <mergeCell ref="D23:E23"/>
    <mergeCell ref="B24:C24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19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">
        <v>66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73</v>
      </c>
      <c r="D6" s="149"/>
      <c r="E6" s="95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4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84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45</v>
      </c>
      <c r="C12" s="173"/>
      <c r="D12" s="96" t="s">
        <v>62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118" t="s">
        <v>63</v>
      </c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 t="s">
        <v>13</v>
      </c>
      <c r="C14" s="177"/>
      <c r="D14" s="117">
        <v>4</v>
      </c>
      <c r="E14" s="74">
        <v>2.85</v>
      </c>
      <c r="F14" s="14"/>
      <c r="G14" s="14"/>
      <c r="H14" s="14"/>
      <c r="I14" s="42">
        <f>D14*E14</f>
        <v>11.4</v>
      </c>
      <c r="J14" s="44" t="s">
        <v>17</v>
      </c>
      <c r="K14" s="12"/>
      <c r="L14" s="12"/>
      <c r="M14" s="13"/>
    </row>
    <row r="15" spans="2:13" ht="15" customHeight="1" x14ac:dyDescent="0.25">
      <c r="B15" s="178"/>
      <c r="C15" s="179"/>
      <c r="D15" s="129"/>
      <c r="E15" s="13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8"/>
      <c r="C16" s="179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20</v>
      </c>
      <c r="C18" s="41"/>
      <c r="D18" s="98">
        <v>4</v>
      </c>
      <c r="E18" s="99">
        <v>3.14</v>
      </c>
      <c r="F18" s="14"/>
      <c r="G18" s="14"/>
      <c r="H18" s="14"/>
      <c r="I18" s="42">
        <f>D18*E18</f>
        <v>12.56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182"/>
      <c r="E20" s="183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8"/>
      <c r="C22" s="179"/>
      <c r="D22" s="129"/>
      <c r="E22" s="130"/>
      <c r="F22" s="129"/>
      <c r="G22" s="130"/>
      <c r="H22" s="129"/>
      <c r="I22" s="130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4"/>
      <c r="C23" s="185"/>
      <c r="D23" s="129"/>
      <c r="E23" s="130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8" t="s">
        <v>15</v>
      </c>
      <c r="C24" s="179"/>
      <c r="D24" s="119">
        <v>4</v>
      </c>
      <c r="E24" s="120">
        <v>320</v>
      </c>
      <c r="F24" s="14"/>
      <c r="G24" s="14"/>
      <c r="H24" s="14"/>
      <c r="I24" s="42">
        <f>D24*E24</f>
        <v>1280</v>
      </c>
      <c r="J24" s="44" t="s">
        <v>16</v>
      </c>
      <c r="K24" s="12"/>
      <c r="L24" s="12"/>
      <c r="M24" s="13"/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 t="s">
        <v>64</v>
      </c>
      <c r="C28" s="188"/>
      <c r="D28" s="119">
        <v>4</v>
      </c>
      <c r="E28" s="120">
        <v>1.04</v>
      </c>
      <c r="F28" s="45"/>
      <c r="G28" s="14"/>
      <c r="H28" s="14"/>
      <c r="I28" s="42">
        <f>D28*E28</f>
        <v>4.16</v>
      </c>
      <c r="J28" s="44" t="s">
        <v>18</v>
      </c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213" t="s">
        <v>70</v>
      </c>
      <c r="C41" s="214"/>
      <c r="D41" s="214"/>
      <c r="E41" s="215"/>
      <c r="F41" s="216" t="s">
        <v>71</v>
      </c>
      <c r="G41" s="217"/>
      <c r="H41" s="217"/>
      <c r="I41" s="217"/>
      <c r="J41" s="218"/>
      <c r="K41" s="219" t="s">
        <v>72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2"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F22:G22"/>
    <mergeCell ref="H22:I22"/>
    <mergeCell ref="B23:C23"/>
    <mergeCell ref="D23:E23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2:C32"/>
    <mergeCell ref="D32:E32"/>
    <mergeCell ref="B33:C33"/>
    <mergeCell ref="D33:E33"/>
    <mergeCell ref="B34:C34"/>
    <mergeCell ref="D34:E34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="106" zoomScaleNormal="100" zoomScaleSheetLayoutView="106" workbookViewId="0">
      <selection activeCell="B17" sqref="B17:C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19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">
        <v>66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74</v>
      </c>
      <c r="C6" s="149" t="s">
        <v>73</v>
      </c>
      <c r="D6" s="149"/>
      <c r="E6" s="52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5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35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43</v>
      </c>
      <c r="C12" s="173"/>
      <c r="D12" s="172" t="s">
        <v>42</v>
      </c>
      <c r="E12" s="173"/>
      <c r="F12" s="5" t="s">
        <v>32</v>
      </c>
      <c r="G12" s="6" t="s">
        <v>33</v>
      </c>
      <c r="H12" s="5" t="s">
        <v>3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 t="s">
        <v>82</v>
      </c>
      <c r="C14" s="177"/>
      <c r="D14" s="226" t="s">
        <v>44</v>
      </c>
      <c r="E14" s="227"/>
      <c r="F14" s="14">
        <v>5005</v>
      </c>
      <c r="G14" s="14" t="s">
        <v>31</v>
      </c>
      <c r="H14" s="14">
        <v>1.9</v>
      </c>
      <c r="I14" s="14">
        <f>F14*H14</f>
        <v>9509.5</v>
      </c>
      <c r="J14" s="15" t="s">
        <v>31</v>
      </c>
      <c r="K14" s="12"/>
      <c r="L14" s="12"/>
      <c r="M14" s="13"/>
    </row>
    <row r="15" spans="2:13" ht="15" customHeight="1" x14ac:dyDescent="0.25">
      <c r="B15" s="178"/>
      <c r="C15" s="179"/>
      <c r="D15" s="129"/>
      <c r="E15" s="130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78" t="s">
        <v>83</v>
      </c>
      <c r="C16" s="179"/>
      <c r="D16" s="226" t="s">
        <v>44</v>
      </c>
      <c r="E16" s="227"/>
      <c r="F16" s="14">
        <v>6135</v>
      </c>
      <c r="G16" s="14" t="s">
        <v>31</v>
      </c>
      <c r="H16" s="14">
        <v>0.7</v>
      </c>
      <c r="I16" s="14">
        <f>F16*H16</f>
        <v>4294.5</v>
      </c>
      <c r="J16" s="15" t="s">
        <v>31</v>
      </c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13804</v>
      </c>
      <c r="J18" s="44" t="s">
        <v>31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182"/>
      <c r="E20" s="183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4"/>
      <c r="C23" s="185"/>
      <c r="D23" s="129"/>
      <c r="E23" s="130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4"/>
      <c r="C24" s="185"/>
      <c r="D24" s="129"/>
      <c r="E24" s="130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3" t="s">
        <v>70</v>
      </c>
      <c r="C41" s="214"/>
      <c r="D41" s="214"/>
      <c r="E41" s="215"/>
      <c r="F41" s="216" t="s">
        <v>71</v>
      </c>
      <c r="G41" s="217"/>
      <c r="H41" s="217"/>
      <c r="I41" s="217"/>
      <c r="J41" s="218"/>
      <c r="K41" s="219" t="s">
        <v>72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7">
    <mergeCell ref="C6:D6"/>
    <mergeCell ref="F6:J6"/>
    <mergeCell ref="K6:M6"/>
    <mergeCell ref="D14:E14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D15" sqref="D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19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">
        <v>66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73</v>
      </c>
      <c r="D6" s="149"/>
      <c r="E6" s="52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6</v>
      </c>
      <c r="E7" s="27">
        <v>7</v>
      </c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54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43</v>
      </c>
      <c r="C12" s="173"/>
      <c r="D12" s="172" t="s">
        <v>42</v>
      </c>
      <c r="E12" s="173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57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7" t="s">
        <v>36</v>
      </c>
      <c r="C15" s="124"/>
      <c r="D15" s="123"/>
      <c r="E15" s="124"/>
      <c r="F15" s="14">
        <v>30</v>
      </c>
      <c r="G15" s="14" t="s">
        <v>37</v>
      </c>
      <c r="H15" s="14">
        <v>1</v>
      </c>
      <c r="I15" s="14">
        <f>F15*H15</f>
        <v>30</v>
      </c>
      <c r="J15" s="15" t="s">
        <v>37</v>
      </c>
      <c r="K15" s="12"/>
      <c r="L15" s="12"/>
      <c r="M15" s="13"/>
    </row>
    <row r="16" spans="2:13" ht="15" customHeight="1" x14ac:dyDescent="0.25">
      <c r="B16" s="128" t="s">
        <v>77</v>
      </c>
      <c r="C16" s="120"/>
      <c r="D16" s="119"/>
      <c r="E16" s="120"/>
      <c r="F16" s="14">
        <v>3</v>
      </c>
      <c r="G16" s="14" t="s">
        <v>37</v>
      </c>
      <c r="H16" s="14">
        <v>1</v>
      </c>
      <c r="I16" s="14">
        <f t="shared" ref="I16:I20" si="0">F16*H16</f>
        <v>3</v>
      </c>
      <c r="J16" s="15" t="s">
        <v>37</v>
      </c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58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27" t="s">
        <v>36</v>
      </c>
      <c r="C19" s="124"/>
      <c r="D19" s="123"/>
      <c r="E19" s="124"/>
      <c r="F19" s="14">
        <v>82</v>
      </c>
      <c r="G19" s="14" t="s">
        <v>37</v>
      </c>
      <c r="H19" s="14">
        <v>1</v>
      </c>
      <c r="I19" s="14">
        <f t="shared" si="0"/>
        <v>82</v>
      </c>
      <c r="J19" s="15" t="s">
        <v>37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8" t="s">
        <v>77</v>
      </c>
      <c r="C20" s="120"/>
      <c r="D20" s="125"/>
      <c r="E20" s="126"/>
      <c r="F20" s="14">
        <v>3</v>
      </c>
      <c r="G20" s="14" t="s">
        <v>37</v>
      </c>
      <c r="H20" s="14">
        <v>1</v>
      </c>
      <c r="I20" s="14">
        <f t="shared" si="0"/>
        <v>3</v>
      </c>
      <c r="J20" s="15" t="s">
        <v>37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8" t="s">
        <v>78</v>
      </c>
      <c r="C21" s="120"/>
      <c r="D21" s="125"/>
      <c r="E21" s="126"/>
      <c r="F21" s="14">
        <v>6</v>
      </c>
      <c r="G21" s="14" t="s">
        <v>37</v>
      </c>
      <c r="H21" s="14">
        <v>1</v>
      </c>
      <c r="I21" s="14">
        <f t="shared" ref="I21" si="1">F21*H21</f>
        <v>6</v>
      </c>
      <c r="J21" s="15" t="s">
        <v>37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8"/>
      <c r="C22" s="179"/>
      <c r="D22" s="182"/>
      <c r="E22" s="183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4"/>
      <c r="C24" s="185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231"/>
      <c r="E25" s="232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3" t="s">
        <v>70</v>
      </c>
      <c r="C41" s="214"/>
      <c r="D41" s="214"/>
      <c r="E41" s="215"/>
      <c r="F41" s="216" t="s">
        <v>71</v>
      </c>
      <c r="G41" s="217"/>
      <c r="H41" s="217"/>
      <c r="I41" s="217"/>
      <c r="J41" s="218"/>
      <c r="K41" s="219" t="s">
        <v>72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65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13:C13"/>
    <mergeCell ref="D13:E13"/>
    <mergeCell ref="B17:C17"/>
    <mergeCell ref="D17:E17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19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">
        <v>66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73</v>
      </c>
      <c r="D6" s="149"/>
      <c r="E6" s="73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8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59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43</v>
      </c>
      <c r="C12" s="173"/>
      <c r="D12" s="172" t="s">
        <v>42</v>
      </c>
      <c r="E12" s="173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 t="s">
        <v>60</v>
      </c>
      <c r="C14" s="177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8"/>
      <c r="C15" s="179"/>
      <c r="D15" s="129" t="s">
        <v>38</v>
      </c>
      <c r="E15" s="130"/>
      <c r="F15" s="14">
        <v>4</v>
      </c>
      <c r="G15" s="14" t="s">
        <v>37</v>
      </c>
      <c r="H15" s="14">
        <v>1</v>
      </c>
      <c r="I15" s="14">
        <f>F15*H15</f>
        <v>4</v>
      </c>
      <c r="J15" s="15" t="s">
        <v>37</v>
      </c>
      <c r="K15" s="12"/>
      <c r="L15" s="12"/>
      <c r="M15" s="13"/>
    </row>
    <row r="16" spans="2:13" ht="15" customHeight="1" x14ac:dyDescent="0.25">
      <c r="B16" s="178"/>
      <c r="C16" s="179"/>
      <c r="D16" s="226" t="s">
        <v>39</v>
      </c>
      <c r="E16" s="227"/>
      <c r="F16" s="14">
        <v>10</v>
      </c>
      <c r="G16" s="14" t="s">
        <v>16</v>
      </c>
      <c r="H16" s="14">
        <v>1</v>
      </c>
      <c r="I16" s="14">
        <f>F16*H16</f>
        <v>10</v>
      </c>
      <c r="J16" s="15" t="s">
        <v>16</v>
      </c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7"/>
      <c r="C24" s="188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213" t="s">
        <v>70</v>
      </c>
      <c r="C41" s="214"/>
      <c r="D41" s="214"/>
      <c r="E41" s="215"/>
      <c r="F41" s="216" t="s">
        <v>71</v>
      </c>
      <c r="G41" s="217"/>
      <c r="H41" s="217"/>
      <c r="I41" s="217"/>
      <c r="J41" s="218"/>
      <c r="K41" s="219" t="s">
        <v>72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19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">
        <v>66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73</v>
      </c>
      <c r="D6" s="149"/>
      <c r="E6" s="83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9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47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43</v>
      </c>
      <c r="C12" s="173"/>
      <c r="D12" s="172" t="s">
        <v>42</v>
      </c>
      <c r="E12" s="173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/>
      <c r="C14" s="177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8"/>
      <c r="C15" s="179"/>
      <c r="D15" s="129" t="s">
        <v>48</v>
      </c>
      <c r="E15" s="130"/>
      <c r="F15" s="14">
        <v>1000</v>
      </c>
      <c r="G15" s="14" t="s">
        <v>49</v>
      </c>
      <c r="H15" s="14">
        <v>1</v>
      </c>
      <c r="I15" s="14">
        <f>F15*H15</f>
        <v>1000</v>
      </c>
      <c r="J15" s="15" t="s">
        <v>49</v>
      </c>
      <c r="K15" s="12"/>
      <c r="L15" s="12"/>
      <c r="M15" s="13"/>
    </row>
    <row r="16" spans="2:13" ht="15" customHeight="1" x14ac:dyDescent="0.25">
      <c r="B16" s="178"/>
      <c r="C16" s="179"/>
      <c r="D16" s="226" t="s">
        <v>50</v>
      </c>
      <c r="E16" s="227"/>
      <c r="F16" s="14">
        <v>1</v>
      </c>
      <c r="G16" s="14" t="s">
        <v>37</v>
      </c>
      <c r="H16" s="14">
        <v>2</v>
      </c>
      <c r="I16" s="14">
        <f>F16*H16</f>
        <v>2</v>
      </c>
      <c r="J16" s="15" t="s">
        <v>37</v>
      </c>
      <c r="K16" s="12"/>
      <c r="L16" s="12"/>
      <c r="M16" s="13"/>
    </row>
    <row r="17" spans="2:16" ht="15" customHeight="1" x14ac:dyDescent="0.25">
      <c r="B17" s="180"/>
      <c r="C17" s="181"/>
      <c r="D17" s="129" t="s">
        <v>51</v>
      </c>
      <c r="E17" s="130"/>
      <c r="F17" s="14">
        <v>1</v>
      </c>
      <c r="G17" s="14" t="s">
        <v>37</v>
      </c>
      <c r="H17" s="14">
        <v>1</v>
      </c>
      <c r="I17" s="14">
        <f>F17*H17</f>
        <v>1</v>
      </c>
      <c r="J17" s="15" t="s">
        <v>37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29" t="s">
        <v>52</v>
      </c>
      <c r="E18" s="130"/>
      <c r="F18" s="14">
        <v>1</v>
      </c>
      <c r="G18" s="14" t="s">
        <v>37</v>
      </c>
      <c r="H18" s="14">
        <f>1/5</f>
        <v>0.2</v>
      </c>
      <c r="I18" s="14">
        <f>F18*H18</f>
        <v>0.2</v>
      </c>
      <c r="J18" s="15" t="s">
        <v>37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7"/>
      <c r="C24" s="188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3" t="s">
        <v>70</v>
      </c>
      <c r="C41" s="214"/>
      <c r="D41" s="214"/>
      <c r="E41" s="215"/>
      <c r="F41" s="216" t="s">
        <v>71</v>
      </c>
      <c r="G41" s="217"/>
      <c r="H41" s="217"/>
      <c r="I41" s="217"/>
      <c r="J41" s="218"/>
      <c r="K41" s="219" t="s">
        <v>72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D18:E18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19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">
        <v>66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73</v>
      </c>
      <c r="D6" s="149"/>
      <c r="E6" s="116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10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67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43</v>
      </c>
      <c r="C12" s="173"/>
      <c r="D12" s="172" t="s">
        <v>42</v>
      </c>
      <c r="E12" s="173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/>
      <c r="C14" s="177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8"/>
      <c r="C15" s="179"/>
      <c r="D15" s="129" t="s">
        <v>68</v>
      </c>
      <c r="E15" s="130"/>
      <c r="F15" s="14">
        <f>390*1.06</f>
        <v>413.40000000000003</v>
      </c>
      <c r="G15" s="14" t="s">
        <v>16</v>
      </c>
      <c r="H15" s="14">
        <v>1</v>
      </c>
      <c r="I15" s="14">
        <f>F15*H15</f>
        <v>413.40000000000003</v>
      </c>
      <c r="J15" s="15" t="s">
        <v>16</v>
      </c>
      <c r="K15" s="12"/>
      <c r="L15" s="12"/>
      <c r="M15" s="13"/>
    </row>
    <row r="16" spans="2:13" ht="15" customHeight="1" x14ac:dyDescent="0.25">
      <c r="B16" s="178"/>
      <c r="C16" s="179"/>
      <c r="D16" s="226" t="s">
        <v>50</v>
      </c>
      <c r="E16" s="227"/>
      <c r="F16" s="14">
        <v>1</v>
      </c>
      <c r="G16" s="14" t="s">
        <v>37</v>
      </c>
      <c r="H16" s="14">
        <v>2</v>
      </c>
      <c r="I16" s="14">
        <f>F16*H16</f>
        <v>2</v>
      </c>
      <c r="J16" s="15" t="s">
        <v>37</v>
      </c>
      <c r="K16" s="12"/>
      <c r="L16" s="12"/>
      <c r="M16" s="13"/>
    </row>
    <row r="17" spans="2:16" ht="15" customHeight="1" x14ac:dyDescent="0.25">
      <c r="B17" s="180"/>
      <c r="C17" s="181"/>
      <c r="D17" s="129" t="s">
        <v>51</v>
      </c>
      <c r="E17" s="130"/>
      <c r="F17" s="14">
        <v>1</v>
      </c>
      <c r="G17" s="14" t="s">
        <v>37</v>
      </c>
      <c r="H17" s="14">
        <v>1</v>
      </c>
      <c r="I17" s="14">
        <f>F17*H17</f>
        <v>1</v>
      </c>
      <c r="J17" s="15" t="s">
        <v>37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29"/>
      <c r="E18" s="13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7"/>
      <c r="C24" s="188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213" t="s">
        <v>70</v>
      </c>
      <c r="C41" s="214"/>
      <c r="D41" s="214"/>
      <c r="E41" s="215"/>
      <c r="F41" s="216" t="s">
        <v>71</v>
      </c>
      <c r="G41" s="217"/>
      <c r="H41" s="217"/>
      <c r="I41" s="217"/>
      <c r="J41" s="218"/>
      <c r="K41" s="219" t="s">
        <v>72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19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">
        <v>66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73</v>
      </c>
      <c r="D6" s="149"/>
      <c r="E6" s="83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11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79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43</v>
      </c>
      <c r="C12" s="173"/>
      <c r="D12" s="172" t="s">
        <v>42</v>
      </c>
      <c r="E12" s="173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/>
      <c r="C14" s="177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8"/>
      <c r="C15" s="179"/>
      <c r="D15" s="129" t="s">
        <v>65</v>
      </c>
      <c r="E15" s="130"/>
      <c r="F15" s="14">
        <f>1871*1.06</f>
        <v>1983.26</v>
      </c>
      <c r="G15" s="14" t="s">
        <v>16</v>
      </c>
      <c r="H15" s="14">
        <v>3</v>
      </c>
      <c r="I15" s="14">
        <f>F15*H15</f>
        <v>5949.78</v>
      </c>
      <c r="J15" s="15" t="s">
        <v>16</v>
      </c>
      <c r="K15" s="12"/>
      <c r="L15" s="12"/>
      <c r="M15" s="13"/>
    </row>
    <row r="16" spans="2:13" ht="15" customHeight="1" x14ac:dyDescent="0.25">
      <c r="B16" s="178"/>
      <c r="C16" s="179"/>
      <c r="D16" s="226" t="s">
        <v>53</v>
      </c>
      <c r="E16" s="227"/>
      <c r="F16" s="14">
        <v>1</v>
      </c>
      <c r="G16" s="14" t="s">
        <v>37</v>
      </c>
      <c r="H16" s="14">
        <v>12</v>
      </c>
      <c r="I16" s="14">
        <f>F16*H16</f>
        <v>12</v>
      </c>
      <c r="J16" s="15" t="s">
        <v>37</v>
      </c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29"/>
      <c r="E18" s="13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7"/>
      <c r="C24" s="188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3" t="s">
        <v>70</v>
      </c>
      <c r="C41" s="214"/>
      <c r="D41" s="214"/>
      <c r="E41" s="215"/>
      <c r="F41" s="216" t="s">
        <v>71</v>
      </c>
      <c r="G41" s="217"/>
      <c r="H41" s="217"/>
      <c r="I41" s="217"/>
      <c r="J41" s="218"/>
      <c r="K41" s="219" t="s">
        <v>72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opLeftCell="A4" workbookViewId="0">
      <selection activeCell="B13" sqref="B13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75</v>
      </c>
      <c r="B6" s="82" t="s">
        <v>76</v>
      </c>
    </row>
    <row r="8" spans="1:6" x14ac:dyDescent="0.25">
      <c r="A8" s="75" t="s">
        <v>24</v>
      </c>
      <c r="B8" s="75" t="s">
        <v>21</v>
      </c>
      <c r="C8" s="75" t="s">
        <v>4</v>
      </c>
      <c r="D8" s="75" t="s">
        <v>3</v>
      </c>
      <c r="E8" s="76" t="s">
        <v>22</v>
      </c>
      <c r="F8" s="76" t="s">
        <v>23</v>
      </c>
    </row>
    <row r="9" spans="1:6" x14ac:dyDescent="0.25">
      <c r="A9" s="81">
        <v>1</v>
      </c>
      <c r="B9" s="77" t="s">
        <v>29</v>
      </c>
      <c r="C9" s="78" t="s">
        <v>25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30</v>
      </c>
      <c r="C10" s="78" t="s">
        <v>25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80</v>
      </c>
      <c r="C11" s="78" t="s">
        <v>61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81</v>
      </c>
      <c r="C12" s="78" t="s">
        <v>61</v>
      </c>
      <c r="D12" s="79">
        <v>0.7</v>
      </c>
      <c r="E12" s="80"/>
      <c r="F12" s="80"/>
    </row>
    <row r="13" spans="1:6" x14ac:dyDescent="0.25">
      <c r="A13" s="81">
        <f t="shared" si="0"/>
        <v>5</v>
      </c>
      <c r="B13" s="77" t="s">
        <v>27</v>
      </c>
      <c r="C13" s="78" t="s">
        <v>16</v>
      </c>
      <c r="D13" s="79">
        <f>'Montaje '!I18</f>
        <v>13804</v>
      </c>
      <c r="E13" s="80"/>
      <c r="F13" s="80"/>
    </row>
    <row r="14" spans="1:6" ht="25.5" x14ac:dyDescent="0.25">
      <c r="A14" s="81">
        <f t="shared" si="0"/>
        <v>6</v>
      </c>
      <c r="B14" s="77" t="s">
        <v>55</v>
      </c>
      <c r="C14" s="78" t="s">
        <v>61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56</v>
      </c>
      <c r="C15" s="78" t="s">
        <v>61</v>
      </c>
      <c r="D15" s="79">
        <v>0.7</v>
      </c>
      <c r="E15" s="80"/>
      <c r="F15" s="80"/>
    </row>
    <row r="16" spans="1:6" x14ac:dyDescent="0.25">
      <c r="A16" s="81">
        <v>8</v>
      </c>
      <c r="B16" s="77" t="s">
        <v>28</v>
      </c>
      <c r="C16" s="78" t="s">
        <v>61</v>
      </c>
      <c r="D16" s="79">
        <v>2.6</v>
      </c>
      <c r="E16" s="80"/>
      <c r="F16" s="80"/>
    </row>
    <row r="17" spans="1:6" ht="25.5" x14ac:dyDescent="0.25">
      <c r="A17" s="81">
        <f t="shared" si="0"/>
        <v>9</v>
      </c>
      <c r="B17" s="77" t="s">
        <v>46</v>
      </c>
      <c r="C17" s="78" t="s">
        <v>25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69</v>
      </c>
      <c r="C18" s="78" t="s">
        <v>26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79</v>
      </c>
      <c r="C19" s="78" t="s">
        <v>26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2018-08-24T01:12:34Z</dcterms:modified>
</cp:coreProperties>
</file>